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120" windowHeight="7770"/>
  </bookViews>
  <sheets>
    <sheet name="sběr" sheetId="2" r:id="rId1"/>
    <sheet name="List3" sheetId="3" r:id="rId2"/>
  </sheets>
  <definedNames>
    <definedName name="_xlnm._FilterDatabase" localSheetId="0" hidden="1">sběr!$D$4:$E$21</definedName>
  </definedNames>
  <calcPr calcId="145621"/>
</workbook>
</file>

<file path=xl/calcChain.xml><?xml version="1.0" encoding="utf-8"?>
<calcChain xmlns="http://schemas.openxmlformats.org/spreadsheetml/2006/main">
  <c r="E22" i="2" l="1"/>
  <c r="D91" i="2"/>
  <c r="L121" i="2"/>
  <c r="H123" i="2"/>
  <c r="D121" i="2"/>
  <c r="L108" i="2"/>
  <c r="H102" i="2"/>
  <c r="D105" i="2"/>
  <c r="L88" i="2"/>
  <c r="H89" i="2"/>
  <c r="L67" i="2"/>
  <c r="H71" i="2"/>
  <c r="D65" i="2"/>
  <c r="L48" i="2"/>
  <c r="H43" i="2"/>
  <c r="D43" i="2"/>
  <c r="D42" i="2"/>
  <c r="D64" i="2"/>
  <c r="D22" i="2"/>
  <c r="L120" i="2"/>
  <c r="H122" i="2"/>
  <c r="D120" i="2"/>
  <c r="L107" i="2"/>
  <c r="D104" i="2"/>
  <c r="H101" i="2"/>
  <c r="L87" i="2"/>
  <c r="H88" i="2"/>
  <c r="D90" i="2"/>
  <c r="L66" i="2"/>
  <c r="H70" i="2"/>
  <c r="L47" i="2"/>
  <c r="H42" i="2"/>
</calcChain>
</file>

<file path=xl/sharedStrings.xml><?xml version="1.0" encoding="utf-8"?>
<sst xmlns="http://schemas.openxmlformats.org/spreadsheetml/2006/main" count="500" uniqueCount="236">
  <si>
    <t>1.</t>
  </si>
  <si>
    <t>2.</t>
  </si>
  <si>
    <t>3.</t>
  </si>
  <si>
    <t>4.</t>
  </si>
  <si>
    <t>5.</t>
  </si>
  <si>
    <t>6.</t>
  </si>
  <si>
    <t>7.</t>
  </si>
  <si>
    <t>Koupilová I.</t>
  </si>
  <si>
    <t>Ditrichová E.</t>
  </si>
  <si>
    <t>Burianová E.</t>
  </si>
  <si>
    <t>Štencl D.</t>
  </si>
  <si>
    <t>Greplová G.</t>
  </si>
  <si>
    <t>Jarošová B.</t>
  </si>
  <si>
    <t>1.A</t>
  </si>
  <si>
    <t xml:space="preserve"> 1.</t>
  </si>
  <si>
    <t>8.</t>
  </si>
  <si>
    <t>celkem:</t>
  </si>
  <si>
    <t>třída</t>
  </si>
  <si>
    <t>Petrželová E.</t>
  </si>
  <si>
    <t>Sedlák J.</t>
  </si>
  <si>
    <t>Svoboda J.</t>
  </si>
  <si>
    <t>Koutný V.</t>
  </si>
  <si>
    <t>Pytlíček J.</t>
  </si>
  <si>
    <t>Večeřová M.</t>
  </si>
  <si>
    <t>Kvoch P.</t>
  </si>
  <si>
    <t>Surmová K.</t>
  </si>
  <si>
    <t>9.</t>
  </si>
  <si>
    <t>10.</t>
  </si>
  <si>
    <t>11.</t>
  </si>
  <si>
    <t>12.</t>
  </si>
  <si>
    <t>13.</t>
  </si>
  <si>
    <t>2.B</t>
  </si>
  <si>
    <t>Soušek D.</t>
  </si>
  <si>
    <t>Vychodilová G.</t>
  </si>
  <si>
    <t>Malá M.</t>
  </si>
  <si>
    <t>Vrzal M.</t>
  </si>
  <si>
    <t>Novotný F.</t>
  </si>
  <si>
    <t>Špunda F.</t>
  </si>
  <si>
    <t>Zejdová A.</t>
  </si>
  <si>
    <t>Chudobová J.</t>
  </si>
  <si>
    <t>Koudelka D.</t>
  </si>
  <si>
    <t>Šmída V.</t>
  </si>
  <si>
    <t>2.A</t>
  </si>
  <si>
    <t>Řezníčková K.</t>
  </si>
  <si>
    <t>Schmidtová M.</t>
  </si>
  <si>
    <t>Bernatová L.</t>
  </si>
  <si>
    <t>Kovaříková E.</t>
  </si>
  <si>
    <t>Chudobová B.</t>
  </si>
  <si>
    <t>Skotáková K.</t>
  </si>
  <si>
    <t>Chmelář P.</t>
  </si>
  <si>
    <t>Hadra F.</t>
  </si>
  <si>
    <t>Střídová A.</t>
  </si>
  <si>
    <t>3.A</t>
  </si>
  <si>
    <t>Střídová L.</t>
  </si>
  <si>
    <t>Malý J.</t>
  </si>
  <si>
    <t>Gieselová K.</t>
  </si>
  <si>
    <t>Weidingerová H</t>
  </si>
  <si>
    <t>Vitásek T.</t>
  </si>
  <si>
    <t>Chmelář J.</t>
  </si>
  <si>
    <t>Dostál D.</t>
  </si>
  <si>
    <t>celkem</t>
  </si>
  <si>
    <t>3.B</t>
  </si>
  <si>
    <t>Mrázková M.</t>
  </si>
  <si>
    <t>Pavlíček R.</t>
  </si>
  <si>
    <t>4.B</t>
  </si>
  <si>
    <t>Tomášek V.</t>
  </si>
  <si>
    <t>4.A</t>
  </si>
  <si>
    <t>Krejčířová A.</t>
  </si>
  <si>
    <t>Dozrál T.</t>
  </si>
  <si>
    <t>Dostál Z.</t>
  </si>
  <si>
    <t>Chrbjátová V.</t>
  </si>
  <si>
    <t>Horsáková K.</t>
  </si>
  <si>
    <t>Sekaninová I.</t>
  </si>
  <si>
    <t>Rychlá K.</t>
  </si>
  <si>
    <t>5.A</t>
  </si>
  <si>
    <t>Gieselová M.</t>
  </si>
  <si>
    <t>Grepl A.</t>
  </si>
  <si>
    <t>Burešová M.</t>
  </si>
  <si>
    <t>Chvátalová R.</t>
  </si>
  <si>
    <t>5.B</t>
  </si>
  <si>
    <t>Polzerová L.</t>
  </si>
  <si>
    <t>Weidinger J.</t>
  </si>
  <si>
    <t>Sandroni F.</t>
  </si>
  <si>
    <t>Vičar P.</t>
  </si>
  <si>
    <t>Řehák J.</t>
  </si>
  <si>
    <t>6.B</t>
  </si>
  <si>
    <t>6.A</t>
  </si>
  <si>
    <t>Hejtmánková V.</t>
  </si>
  <si>
    <t>Chvátal V.</t>
  </si>
  <si>
    <t>Černý F.</t>
  </si>
  <si>
    <t>7.A</t>
  </si>
  <si>
    <t>Bureš M.</t>
  </si>
  <si>
    <t>Vičarová M.</t>
  </si>
  <si>
    <t>8.A</t>
  </si>
  <si>
    <t>Sedláčková M.</t>
  </si>
  <si>
    <t>9.A</t>
  </si>
  <si>
    <t>Pořadí tříd</t>
  </si>
  <si>
    <t>kg</t>
  </si>
  <si>
    <t>14.</t>
  </si>
  <si>
    <t>15.</t>
  </si>
  <si>
    <t>16.</t>
  </si>
  <si>
    <t>17.</t>
  </si>
  <si>
    <t xml:space="preserve">Smička J. </t>
  </si>
  <si>
    <t>Lakomý D.</t>
  </si>
  <si>
    <t>Zedníková K.</t>
  </si>
  <si>
    <t>Lukáš A.</t>
  </si>
  <si>
    <t>Korenná T.</t>
  </si>
  <si>
    <t>Brázdil M.</t>
  </si>
  <si>
    <t>Švarcová N.</t>
  </si>
  <si>
    <t>Yacoubová M.</t>
  </si>
  <si>
    <t>Slezáková V.</t>
  </si>
  <si>
    <t>Trefilová H.</t>
  </si>
  <si>
    <t>Sedláček J.</t>
  </si>
  <si>
    <t>Hradilová L.</t>
  </si>
  <si>
    <t>Uhřická M.</t>
  </si>
  <si>
    <t>Uhřická S.</t>
  </si>
  <si>
    <t>Katrušáková H.</t>
  </si>
  <si>
    <t>Dohnal P.</t>
  </si>
  <si>
    <t>Katrušák J.</t>
  </si>
  <si>
    <t>Bábek P.</t>
  </si>
  <si>
    <t>Goth D.</t>
  </si>
  <si>
    <t>Dopitová V.</t>
  </si>
  <si>
    <t>Synek O.</t>
  </si>
  <si>
    <t>Střída D.</t>
  </si>
  <si>
    <t>Dudek L.</t>
  </si>
  <si>
    <t>Mádrová A.</t>
  </si>
  <si>
    <t>Gazda P.</t>
  </si>
  <si>
    <t>Slezáková K.</t>
  </si>
  <si>
    <t>Mikulková A.</t>
  </si>
  <si>
    <t>Moučka Š.</t>
  </si>
  <si>
    <t>Baleka V.</t>
  </si>
  <si>
    <t>Dutka A.</t>
  </si>
  <si>
    <t>Zejdová T.</t>
  </si>
  <si>
    <t>Smička V.</t>
  </si>
  <si>
    <t>Pavlíček V.</t>
  </si>
  <si>
    <t>Hanzelová N.</t>
  </si>
  <si>
    <t>18.</t>
  </si>
  <si>
    <t>ŠD a ZŠ</t>
  </si>
  <si>
    <t>Třída</t>
  </si>
  <si>
    <t>Kg</t>
  </si>
  <si>
    <t>Jméno</t>
  </si>
  <si>
    <t>Holbová B.</t>
  </si>
  <si>
    <t>Fryblíková S.</t>
  </si>
  <si>
    <t>Czuczorová T.</t>
  </si>
  <si>
    <t>Nevěčná H.</t>
  </si>
  <si>
    <t>Horsák M.</t>
  </si>
  <si>
    <t>Endlicher M.</t>
  </si>
  <si>
    <t>Chudoba V.</t>
  </si>
  <si>
    <t>Czuczorová A.</t>
  </si>
  <si>
    <t>Lička M.</t>
  </si>
  <si>
    <t>celkem :</t>
  </si>
  <si>
    <t>Svobodová K.</t>
  </si>
  <si>
    <t>Přidal J.</t>
  </si>
  <si>
    <t>Navrátilová K.</t>
  </si>
  <si>
    <t>Popelka M.</t>
  </si>
  <si>
    <t>Trefil J.</t>
  </si>
  <si>
    <t>Endlicherová S.</t>
  </si>
  <si>
    <t>Šindlerová K.</t>
  </si>
  <si>
    <t>Čížek M.</t>
  </si>
  <si>
    <t>Surzynová I.</t>
  </si>
  <si>
    <t>Protivánková N.</t>
  </si>
  <si>
    <t>Kolářová J.</t>
  </si>
  <si>
    <t>Vítek P.</t>
  </si>
  <si>
    <t>Tarkowská V.</t>
  </si>
  <si>
    <t>Špičáková D.</t>
  </si>
  <si>
    <t>Mlčochová K.</t>
  </si>
  <si>
    <t>Vaculík F.</t>
  </si>
  <si>
    <t>Tomášek O.</t>
  </si>
  <si>
    <t>Knybel R.</t>
  </si>
  <si>
    <t>19.</t>
  </si>
  <si>
    <t>Látal O.</t>
  </si>
  <si>
    <t>Koutný M.</t>
  </si>
  <si>
    <t>Galásek M.</t>
  </si>
  <si>
    <t>Ganiecová M.</t>
  </si>
  <si>
    <t>8.B</t>
  </si>
  <si>
    <t>Kubáč P.</t>
  </si>
  <si>
    <t>Koutný D.</t>
  </si>
  <si>
    <t>Špičáková H.</t>
  </si>
  <si>
    <t>Dohnálek R.</t>
  </si>
  <si>
    <t>Čotková V.</t>
  </si>
  <si>
    <t>Fryblíková N.</t>
  </si>
  <si>
    <t>Nejedlá V.</t>
  </si>
  <si>
    <t>Tomášek A.</t>
  </si>
  <si>
    <t xml:space="preserve">Vitásková K. </t>
  </si>
  <si>
    <t xml:space="preserve">Řezníčková K. </t>
  </si>
  <si>
    <t>Fiala D.</t>
  </si>
  <si>
    <t>Látal Š.</t>
  </si>
  <si>
    <t>Sedláková A.</t>
  </si>
  <si>
    <t>Piterková N.</t>
  </si>
  <si>
    <t>Tarkowski L.</t>
  </si>
  <si>
    <t>Mišák R.</t>
  </si>
  <si>
    <t>Popelka Š.</t>
  </si>
  <si>
    <t>Genčurová K.</t>
  </si>
  <si>
    <t>Řeháková Z.</t>
  </si>
  <si>
    <t>Trnka M.</t>
  </si>
  <si>
    <t>Spurná K.</t>
  </si>
  <si>
    <t>Spurná N.</t>
  </si>
  <si>
    <t>Zedník O.</t>
  </si>
  <si>
    <t>Šmída P.</t>
  </si>
  <si>
    <t>Koupil D.</t>
  </si>
  <si>
    <t>Nevěčná Š.</t>
  </si>
  <si>
    <t>Pospíšil</t>
  </si>
  <si>
    <t>Kuchařová I.</t>
  </si>
  <si>
    <t>Vašková E.</t>
  </si>
  <si>
    <t>Felixová T.</t>
  </si>
  <si>
    <t>Augustýnová Z.</t>
  </si>
  <si>
    <t>Skřivánková K.</t>
  </si>
  <si>
    <t>Nevrlý L.</t>
  </si>
  <si>
    <t>Sedláček V.</t>
  </si>
  <si>
    <t>Přibylová M.</t>
  </si>
  <si>
    <t>Ruček V.</t>
  </si>
  <si>
    <t>Horejš M.</t>
  </si>
  <si>
    <t>Kuchař V.</t>
  </si>
  <si>
    <t>Dokoupil J.</t>
  </si>
  <si>
    <t>Čížková M.</t>
  </si>
  <si>
    <t>Jaroš T.</t>
  </si>
  <si>
    <t>Šolc B.</t>
  </si>
  <si>
    <t>Horejšová M.</t>
  </si>
  <si>
    <t>Czuczor F.</t>
  </si>
  <si>
    <t>Dočkal P.</t>
  </si>
  <si>
    <t>Svobodová A.</t>
  </si>
  <si>
    <t>Krejčířová H.</t>
  </si>
  <si>
    <t>Otruba D.</t>
  </si>
  <si>
    <t>třída:</t>
  </si>
  <si>
    <t xml:space="preserve">Dokoupilová </t>
  </si>
  <si>
    <t>Petrželová V.</t>
  </si>
  <si>
    <t>průměr na žáka</t>
  </si>
  <si>
    <t>Průměr na žáka</t>
  </si>
  <si>
    <t>Pořadí v jednotlivých třídách</t>
  </si>
  <si>
    <t>Marabeti R.</t>
  </si>
  <si>
    <t>Dočkalová P.</t>
  </si>
  <si>
    <t>Trávníčková J.</t>
  </si>
  <si>
    <t>Lhotáková M.</t>
  </si>
  <si>
    <t>Lhotáková A.</t>
  </si>
  <si>
    <t>Nezhybová H.</t>
  </si>
  <si>
    <t>Nezhybová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</si>
</sst>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4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8"/>
      <color theme="3"/>
      <name val="Calibri"/>
      <family val="2"/>
      <charset val="238"/>
      <scheme val="minor"/>
    </font>
    <font>
      <b/>
      <sz val="26"/>
      <color rgb="FFC00000"/>
      <name val="Calibri"/>
      <family val="2"/>
      <charset val="238"/>
      <scheme val="minor"/>
    </font>
    <font>
      <b/>
      <sz val="2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C00000"/>
      </right>
      <top/>
      <bottom/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2" fillId="0" borderId="0" xfId="0" applyFont="1" applyBorder="1"/>
    <xf numFmtId="0" fontId="9" fillId="0" borderId="1" xfId="0" applyFont="1" applyBorder="1"/>
    <xf numFmtId="0" fontId="7" fillId="0" borderId="0" xfId="0" applyFont="1" applyBorder="1"/>
    <xf numFmtId="0" fontId="10" fillId="0" borderId="1" xfId="0" applyFont="1" applyBorder="1"/>
    <xf numFmtId="0" fontId="11" fillId="0" borderId="0" xfId="0" applyFont="1"/>
    <xf numFmtId="0" fontId="12" fillId="0" borderId="1" xfId="0" applyFont="1" applyBorder="1"/>
    <xf numFmtId="0" fontId="10" fillId="0" borderId="5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Fill="1" applyBorder="1"/>
    <xf numFmtId="0" fontId="13" fillId="0" borderId="1" xfId="0" applyFont="1" applyBorder="1"/>
    <xf numFmtId="0" fontId="9" fillId="0" borderId="1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/>
    <xf numFmtId="0" fontId="4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3" xfId="0" applyFont="1" applyBorder="1"/>
    <xf numFmtId="0" fontId="7" fillId="0" borderId="4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9" fillId="0" borderId="1" xfId="0" applyFont="1" applyBorder="1" applyAlignment="1">
      <alignment horizontal="right"/>
    </xf>
    <xf numFmtId="0" fontId="9" fillId="3" borderId="1" xfId="0" applyFont="1" applyFill="1" applyBorder="1"/>
    <xf numFmtId="0" fontId="9" fillId="0" borderId="5" xfId="0" applyFont="1" applyBorder="1"/>
    <xf numFmtId="0" fontId="7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7" xfId="0" applyBorder="1"/>
    <xf numFmtId="0" fontId="7" fillId="0" borderId="1" xfId="0" applyFont="1" applyBorder="1" applyAlignment="1">
      <alignment horizontal="left" vertical="center"/>
    </xf>
    <xf numFmtId="0" fontId="7" fillId="0" borderId="7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8" fillId="0" borderId="1" xfId="0" applyFont="1" applyBorder="1"/>
    <xf numFmtId="0" fontId="19" fillId="0" borderId="0" xfId="0" applyFont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8" fillId="0" borderId="12" xfId="0" applyFont="1" applyBorder="1"/>
    <xf numFmtId="0" fontId="17" fillId="4" borderId="15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61937</xdr:colOff>
      <xdr:row>4</xdr:row>
      <xdr:rowOff>126498</xdr:rowOff>
    </xdr:from>
    <xdr:ext cx="4148113" cy="937629"/>
    <xdr:sp macro="" textlink="">
      <xdr:nvSpPr>
        <xdr:cNvPr id="2" name="Obdélník 1"/>
        <xdr:cNvSpPr/>
      </xdr:nvSpPr>
      <xdr:spPr>
        <a:xfrm>
          <a:off x="671537" y="888498"/>
          <a:ext cx="414811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cs-CZ" sz="5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3"/>
  <sheetViews>
    <sheetView tabSelected="1" topLeftCell="A21" zoomScale="115" zoomScaleNormal="115" workbookViewId="0">
      <selection activeCell="G55" sqref="G55"/>
    </sheetView>
  </sheetViews>
  <sheetFormatPr defaultRowHeight="15" x14ac:dyDescent="0.25"/>
  <cols>
    <col min="3" max="3" width="17.7109375" customWidth="1"/>
    <col min="4" max="4" width="10.5703125" customWidth="1"/>
    <col min="5" max="5" width="9.85546875" bestFit="1" customWidth="1"/>
    <col min="7" max="7" width="17.7109375" customWidth="1"/>
    <col min="11" max="11" width="17.7109375" customWidth="1"/>
  </cols>
  <sheetData>
    <row r="2" spans="2:6" ht="33.75" x14ac:dyDescent="0.5">
      <c r="B2" s="56" t="s">
        <v>96</v>
      </c>
      <c r="C2" s="57"/>
      <c r="D2" s="58"/>
      <c r="E2" s="55"/>
      <c r="F2" s="51"/>
    </row>
    <row r="3" spans="2:6" ht="31.5" x14ac:dyDescent="0.5">
      <c r="B3" s="25"/>
      <c r="C3" s="26"/>
      <c r="D3" s="7"/>
      <c r="E3" s="7"/>
    </row>
    <row r="4" spans="2:6" ht="18.75" x14ac:dyDescent="0.3">
      <c r="B4" s="3"/>
      <c r="C4" s="3" t="s">
        <v>138</v>
      </c>
      <c r="D4" s="3" t="s">
        <v>139</v>
      </c>
      <c r="E4" s="3" t="s">
        <v>227</v>
      </c>
    </row>
    <row r="5" spans="2:6" ht="18.75" x14ac:dyDescent="0.3">
      <c r="B5" s="32" t="s">
        <v>0</v>
      </c>
      <c r="C5" s="33" t="s">
        <v>31</v>
      </c>
      <c r="D5" s="33">
        <v>2201</v>
      </c>
      <c r="E5" s="1">
        <v>95.695999999999998</v>
      </c>
    </row>
    <row r="6" spans="2:6" ht="18.75" x14ac:dyDescent="0.3">
      <c r="B6" s="32" t="s">
        <v>1</v>
      </c>
      <c r="C6" s="33" t="s">
        <v>64</v>
      </c>
      <c r="D6" s="33">
        <v>2014</v>
      </c>
      <c r="E6" s="1">
        <v>111.889</v>
      </c>
    </row>
    <row r="7" spans="2:6" ht="18.75" x14ac:dyDescent="0.3">
      <c r="B7" s="32" t="s">
        <v>2</v>
      </c>
      <c r="C7" s="33" t="s">
        <v>61</v>
      </c>
      <c r="D7" s="33">
        <v>1539</v>
      </c>
      <c r="E7" s="1">
        <v>69.954999999999998</v>
      </c>
    </row>
    <row r="8" spans="2:6" ht="18.75" x14ac:dyDescent="0.3">
      <c r="B8" s="4" t="s">
        <v>3</v>
      </c>
      <c r="C8" s="12" t="s">
        <v>42</v>
      </c>
      <c r="D8" s="12">
        <v>1449</v>
      </c>
      <c r="E8" s="48">
        <v>69</v>
      </c>
    </row>
    <row r="9" spans="2:6" ht="18.75" x14ac:dyDescent="0.3">
      <c r="B9" s="4" t="s">
        <v>4</v>
      </c>
      <c r="C9" s="3" t="s">
        <v>66</v>
      </c>
      <c r="D9" s="3">
        <v>1399</v>
      </c>
      <c r="E9" s="48">
        <v>73.632000000000005</v>
      </c>
    </row>
    <row r="10" spans="2:6" ht="18.75" x14ac:dyDescent="0.3">
      <c r="B10" s="4" t="s">
        <v>5</v>
      </c>
      <c r="C10" s="12" t="s">
        <v>13</v>
      </c>
      <c r="D10" s="12">
        <v>1086</v>
      </c>
      <c r="E10" s="48">
        <v>41.769199999999998</v>
      </c>
    </row>
    <row r="11" spans="2:6" ht="18.75" x14ac:dyDescent="0.3">
      <c r="B11" s="4" t="s">
        <v>6</v>
      </c>
      <c r="C11" s="3" t="s">
        <v>74</v>
      </c>
      <c r="D11" s="3">
        <v>999</v>
      </c>
      <c r="E11" s="48">
        <v>45.408999999999999</v>
      </c>
    </row>
    <row r="12" spans="2:6" ht="18.75" x14ac:dyDescent="0.3">
      <c r="B12" s="4" t="s">
        <v>15</v>
      </c>
      <c r="C12" s="3" t="s">
        <v>52</v>
      </c>
      <c r="D12" s="3">
        <v>942</v>
      </c>
      <c r="E12" s="48">
        <v>44.857100000000003</v>
      </c>
    </row>
    <row r="13" spans="2:6" ht="18.75" x14ac:dyDescent="0.3">
      <c r="B13" s="4" t="s">
        <v>26</v>
      </c>
      <c r="C13" s="3" t="s">
        <v>79</v>
      </c>
      <c r="D13" s="3">
        <v>784</v>
      </c>
      <c r="E13" s="48">
        <v>41.262999999999998</v>
      </c>
    </row>
    <row r="14" spans="2:6" ht="18.75" x14ac:dyDescent="0.3">
      <c r="B14" s="4" t="s">
        <v>27</v>
      </c>
      <c r="C14" s="3" t="s">
        <v>85</v>
      </c>
      <c r="D14" s="3">
        <v>719</v>
      </c>
      <c r="E14" s="48">
        <v>47.933</v>
      </c>
    </row>
    <row r="15" spans="2:6" ht="18.75" x14ac:dyDescent="0.3">
      <c r="B15" s="4" t="s">
        <v>28</v>
      </c>
      <c r="C15" s="3" t="s">
        <v>95</v>
      </c>
      <c r="D15" s="3">
        <v>717</v>
      </c>
      <c r="E15" s="48">
        <v>26.556000000000001</v>
      </c>
    </row>
    <row r="16" spans="2:6" ht="18.75" x14ac:dyDescent="0.3">
      <c r="B16" s="4" t="s">
        <v>29</v>
      </c>
      <c r="C16" s="38" t="s">
        <v>90</v>
      </c>
      <c r="D16" s="38">
        <v>672</v>
      </c>
      <c r="E16" s="48">
        <v>22.4</v>
      </c>
    </row>
    <row r="17" spans="1:12" ht="18.75" x14ac:dyDescent="0.3">
      <c r="B17" s="4" t="s">
        <v>30</v>
      </c>
      <c r="C17" s="3" t="s">
        <v>174</v>
      </c>
      <c r="D17" s="3">
        <v>617</v>
      </c>
      <c r="E17" s="48">
        <v>36.293999999999997</v>
      </c>
    </row>
    <row r="18" spans="1:12" ht="18.75" x14ac:dyDescent="0.3">
      <c r="B18" s="4" t="s">
        <v>98</v>
      </c>
      <c r="C18" s="3" t="s">
        <v>86</v>
      </c>
      <c r="D18" s="3">
        <v>543</v>
      </c>
      <c r="E18" s="48">
        <v>28.578900000000001</v>
      </c>
    </row>
    <row r="19" spans="1:12" ht="18.75" x14ac:dyDescent="0.3">
      <c r="B19" s="4" t="s">
        <v>99</v>
      </c>
      <c r="C19" s="3" t="s">
        <v>93</v>
      </c>
      <c r="D19" s="3">
        <v>315</v>
      </c>
      <c r="E19" s="48">
        <v>17.5</v>
      </c>
    </row>
    <row r="20" spans="1:12" ht="18.75" x14ac:dyDescent="0.3">
      <c r="B20" s="4"/>
      <c r="C20" s="3" t="s">
        <v>137</v>
      </c>
      <c r="D20" s="3">
        <v>522</v>
      </c>
      <c r="E20" s="3"/>
    </row>
    <row r="21" spans="1:12" ht="18.75" x14ac:dyDescent="0.3">
      <c r="B21" s="4"/>
      <c r="C21" s="3"/>
      <c r="D21" s="3"/>
      <c r="E21" s="3"/>
    </row>
    <row r="22" spans="1:12" ht="23.25" x14ac:dyDescent="0.35">
      <c r="B22" s="27"/>
      <c r="C22" s="28" t="s">
        <v>60</v>
      </c>
      <c r="D22" s="28">
        <f>SUM(D5:D20)</f>
        <v>16518</v>
      </c>
      <c r="E22" s="49">
        <f>D22/317</f>
        <v>52.107255520504729</v>
      </c>
    </row>
    <row r="23" spans="1:12" ht="23.25" x14ac:dyDescent="0.35">
      <c r="B23" s="34"/>
      <c r="C23" s="35"/>
      <c r="D23" s="35"/>
      <c r="E23" s="35"/>
    </row>
    <row r="24" spans="1:12" ht="23.25" x14ac:dyDescent="0.35">
      <c r="A24" s="53"/>
      <c r="B24" s="59" t="s">
        <v>228</v>
      </c>
      <c r="C24" s="60"/>
      <c r="D24" s="60"/>
      <c r="E24" s="60"/>
      <c r="F24" s="60"/>
      <c r="G24" s="61"/>
      <c r="H24" s="54"/>
    </row>
    <row r="25" spans="1:12" ht="18.75" x14ac:dyDescent="0.3">
      <c r="B25" s="52"/>
      <c r="E25" s="36"/>
      <c r="F25" s="2"/>
    </row>
    <row r="26" spans="1:12" ht="18.75" x14ac:dyDescent="0.3">
      <c r="B26" s="50" t="s">
        <v>13</v>
      </c>
      <c r="C26" s="14" t="s">
        <v>140</v>
      </c>
      <c r="D26" s="14" t="s">
        <v>97</v>
      </c>
      <c r="E26" s="15"/>
      <c r="F26" s="50" t="s">
        <v>42</v>
      </c>
      <c r="G26" s="14" t="s">
        <v>140</v>
      </c>
      <c r="H26" s="14" t="s">
        <v>97</v>
      </c>
      <c r="J26" s="50" t="s">
        <v>31</v>
      </c>
      <c r="K26" s="14" t="s">
        <v>140</v>
      </c>
      <c r="L26" s="14" t="s">
        <v>97</v>
      </c>
    </row>
    <row r="27" spans="1:12" ht="18.75" x14ac:dyDescent="0.3">
      <c r="B27" s="9" t="s">
        <v>0</v>
      </c>
      <c r="C27" s="3" t="s">
        <v>199</v>
      </c>
      <c r="D27" s="9">
        <v>261</v>
      </c>
      <c r="E27" s="15"/>
      <c r="F27" s="1" t="s">
        <v>0</v>
      </c>
      <c r="G27" s="1" t="s">
        <v>119</v>
      </c>
      <c r="H27" s="1">
        <v>1002</v>
      </c>
      <c r="J27" s="9" t="s">
        <v>0</v>
      </c>
      <c r="K27" s="3" t="s">
        <v>135</v>
      </c>
      <c r="L27" s="9">
        <v>493</v>
      </c>
    </row>
    <row r="28" spans="1:12" ht="18.75" x14ac:dyDescent="0.3">
      <c r="B28" s="9" t="s">
        <v>1</v>
      </c>
      <c r="C28" s="3" t="s">
        <v>193</v>
      </c>
      <c r="D28" s="9">
        <v>243</v>
      </c>
      <c r="F28" s="30" t="s">
        <v>1</v>
      </c>
      <c r="G28" s="3" t="s">
        <v>123</v>
      </c>
      <c r="H28" s="9">
        <v>77</v>
      </c>
      <c r="J28" s="9" t="s">
        <v>1</v>
      </c>
      <c r="K28" s="3" t="s">
        <v>133</v>
      </c>
      <c r="L28" s="9">
        <v>462</v>
      </c>
    </row>
    <row r="29" spans="1:12" ht="18.75" x14ac:dyDescent="0.3">
      <c r="B29" s="9" t="s">
        <v>2</v>
      </c>
      <c r="C29" s="3" t="s">
        <v>191</v>
      </c>
      <c r="D29" s="9">
        <v>134</v>
      </c>
      <c r="F29" s="9" t="s">
        <v>2</v>
      </c>
      <c r="G29" s="3" t="s">
        <v>21</v>
      </c>
      <c r="H29" s="9">
        <v>57</v>
      </c>
      <c r="J29" s="9" t="s">
        <v>2</v>
      </c>
      <c r="K29" s="3" t="s">
        <v>126</v>
      </c>
      <c r="L29" s="9">
        <v>248</v>
      </c>
    </row>
    <row r="30" spans="1:12" ht="18.75" x14ac:dyDescent="0.3">
      <c r="B30" s="3" t="s">
        <v>3</v>
      </c>
      <c r="C30" s="3" t="s">
        <v>225</v>
      </c>
      <c r="D30" s="3">
        <v>84</v>
      </c>
      <c r="F30" s="3" t="s">
        <v>3</v>
      </c>
      <c r="G30" s="3" t="s">
        <v>183</v>
      </c>
      <c r="H30" s="3">
        <v>53</v>
      </c>
      <c r="J30" s="3" t="s">
        <v>3</v>
      </c>
      <c r="K30" s="3" t="s">
        <v>124</v>
      </c>
      <c r="L30" s="12">
        <v>229</v>
      </c>
    </row>
    <row r="31" spans="1:12" ht="18.75" x14ac:dyDescent="0.3">
      <c r="B31" s="24" t="s">
        <v>4</v>
      </c>
      <c r="C31" s="3" t="s">
        <v>198</v>
      </c>
      <c r="D31" s="3">
        <v>73</v>
      </c>
      <c r="F31" s="18" t="s">
        <v>4</v>
      </c>
      <c r="G31" s="3" t="s">
        <v>220</v>
      </c>
      <c r="H31" s="12">
        <v>49</v>
      </c>
      <c r="J31" s="3" t="s">
        <v>4</v>
      </c>
      <c r="K31" s="3" t="s">
        <v>156</v>
      </c>
      <c r="L31" s="3">
        <v>131</v>
      </c>
    </row>
    <row r="32" spans="1:12" ht="18.75" x14ac:dyDescent="0.3">
      <c r="B32" s="24" t="s">
        <v>5</v>
      </c>
      <c r="C32" s="23" t="s">
        <v>190</v>
      </c>
      <c r="D32" s="23">
        <v>52</v>
      </c>
      <c r="F32" s="3" t="s">
        <v>5</v>
      </c>
      <c r="G32" s="3" t="s">
        <v>121</v>
      </c>
      <c r="H32" s="12">
        <v>48</v>
      </c>
      <c r="J32" s="3" t="s">
        <v>5</v>
      </c>
      <c r="K32" s="3" t="s">
        <v>132</v>
      </c>
      <c r="L32" s="22">
        <v>92</v>
      </c>
    </row>
    <row r="33" spans="2:12" ht="18.75" x14ac:dyDescent="0.3">
      <c r="B33" s="3" t="s">
        <v>6</v>
      </c>
      <c r="C33" s="3" t="s">
        <v>196</v>
      </c>
      <c r="D33" s="3">
        <v>42.5</v>
      </c>
      <c r="F33" s="3" t="s">
        <v>6</v>
      </c>
      <c r="G33" s="3" t="s">
        <v>122</v>
      </c>
      <c r="H33" s="3">
        <v>38</v>
      </c>
      <c r="J33" s="3" t="s">
        <v>6</v>
      </c>
      <c r="K33" s="3" t="s">
        <v>128</v>
      </c>
      <c r="L33" s="12">
        <v>83</v>
      </c>
    </row>
    <row r="34" spans="2:12" ht="18.75" x14ac:dyDescent="0.3">
      <c r="B34" s="3" t="s">
        <v>15</v>
      </c>
      <c r="C34" s="24" t="s">
        <v>195</v>
      </c>
      <c r="D34" s="24">
        <v>42.5</v>
      </c>
      <c r="F34" s="18" t="s">
        <v>15</v>
      </c>
      <c r="G34" s="3" t="s">
        <v>182</v>
      </c>
      <c r="H34" s="3">
        <v>37</v>
      </c>
      <c r="J34" s="3" t="s">
        <v>15</v>
      </c>
      <c r="K34" s="3" t="s">
        <v>222</v>
      </c>
      <c r="L34" s="3">
        <v>73</v>
      </c>
    </row>
    <row r="35" spans="2:12" ht="18.75" x14ac:dyDescent="0.3">
      <c r="B35" s="3" t="s">
        <v>26</v>
      </c>
      <c r="C35" s="3" t="s">
        <v>192</v>
      </c>
      <c r="D35" s="3">
        <v>36</v>
      </c>
      <c r="F35" s="3" t="s">
        <v>26</v>
      </c>
      <c r="G35" s="3" t="s">
        <v>180</v>
      </c>
      <c r="H35" s="3">
        <v>22</v>
      </c>
      <c r="J35" s="3" t="s">
        <v>26</v>
      </c>
      <c r="K35" s="3" t="s">
        <v>186</v>
      </c>
      <c r="L35" s="12">
        <v>62</v>
      </c>
    </row>
    <row r="36" spans="2:12" ht="18.75" x14ac:dyDescent="0.3">
      <c r="B36" s="3" t="s">
        <v>27</v>
      </c>
      <c r="C36" s="3" t="s">
        <v>229</v>
      </c>
      <c r="D36" s="12">
        <v>27</v>
      </c>
      <c r="F36" s="3" t="s">
        <v>27</v>
      </c>
      <c r="G36" s="3" t="s">
        <v>94</v>
      </c>
      <c r="H36" s="3">
        <v>18</v>
      </c>
      <c r="J36" s="3" t="s">
        <v>27</v>
      </c>
      <c r="K36" s="3" t="s">
        <v>130</v>
      </c>
      <c r="L36" s="3">
        <v>54</v>
      </c>
    </row>
    <row r="37" spans="2:12" ht="18.75" x14ac:dyDescent="0.3">
      <c r="B37" s="3" t="s">
        <v>28</v>
      </c>
      <c r="C37" s="3" t="s">
        <v>197</v>
      </c>
      <c r="D37" s="3">
        <v>26</v>
      </c>
      <c r="F37" s="18" t="s">
        <v>28</v>
      </c>
      <c r="G37" s="3" t="s">
        <v>120</v>
      </c>
      <c r="H37" s="3">
        <v>12</v>
      </c>
      <c r="J37" s="3" t="s">
        <v>28</v>
      </c>
      <c r="K37" s="3" t="s">
        <v>184</v>
      </c>
      <c r="L37" s="3">
        <v>40</v>
      </c>
    </row>
    <row r="38" spans="2:12" ht="18.75" x14ac:dyDescent="0.3">
      <c r="B38" s="3" t="s">
        <v>29</v>
      </c>
      <c r="C38" s="3" t="s">
        <v>188</v>
      </c>
      <c r="D38" s="3">
        <v>23</v>
      </c>
      <c r="F38" s="3" t="s">
        <v>29</v>
      </c>
      <c r="G38" s="3" t="s">
        <v>155</v>
      </c>
      <c r="H38" s="3">
        <v>11</v>
      </c>
      <c r="J38" s="3" t="s">
        <v>29</v>
      </c>
      <c r="K38" s="3" t="s">
        <v>129</v>
      </c>
      <c r="L38" s="3">
        <v>38</v>
      </c>
    </row>
    <row r="39" spans="2:12" ht="18.75" x14ac:dyDescent="0.3">
      <c r="B39" s="3" t="s">
        <v>30</v>
      </c>
      <c r="C39" s="3" t="s">
        <v>189</v>
      </c>
      <c r="D39" s="3">
        <v>19</v>
      </c>
      <c r="F39" s="18" t="s">
        <v>30</v>
      </c>
      <c r="G39" s="3" t="s">
        <v>181</v>
      </c>
      <c r="H39" s="3">
        <v>8</v>
      </c>
      <c r="J39" s="3" t="s">
        <v>30</v>
      </c>
      <c r="K39" s="3" t="s">
        <v>131</v>
      </c>
      <c r="L39" s="3">
        <v>38</v>
      </c>
    </row>
    <row r="40" spans="2:12" ht="18.75" x14ac:dyDescent="0.3">
      <c r="B40" s="3" t="s">
        <v>98</v>
      </c>
      <c r="C40" s="3" t="s">
        <v>194</v>
      </c>
      <c r="D40" s="3">
        <v>17</v>
      </c>
      <c r="F40" s="19" t="s">
        <v>98</v>
      </c>
      <c r="G40" s="3" t="s">
        <v>221</v>
      </c>
      <c r="H40" s="3">
        <v>5</v>
      </c>
      <c r="J40" s="3" t="s">
        <v>98</v>
      </c>
      <c r="K40" s="3" t="s">
        <v>127</v>
      </c>
      <c r="L40" s="3">
        <v>37</v>
      </c>
    </row>
    <row r="41" spans="2:12" ht="18.75" x14ac:dyDescent="0.3">
      <c r="B41" s="3" t="s">
        <v>99</v>
      </c>
      <c r="C41" s="3" t="s">
        <v>224</v>
      </c>
      <c r="D41" s="3">
        <v>6</v>
      </c>
      <c r="F41" s="41"/>
      <c r="G41" s="39" t="s">
        <v>17</v>
      </c>
      <c r="H41" s="12">
        <v>12</v>
      </c>
      <c r="J41" s="3" t="s">
        <v>99</v>
      </c>
      <c r="K41" s="3" t="s">
        <v>134</v>
      </c>
      <c r="L41" s="12">
        <v>34</v>
      </c>
    </row>
    <row r="42" spans="2:12" ht="18.75" x14ac:dyDescent="0.3">
      <c r="B42" s="3"/>
      <c r="C42" s="9" t="s">
        <v>60</v>
      </c>
      <c r="D42" s="9">
        <f>SUM(D27:D41)</f>
        <v>1086</v>
      </c>
      <c r="F42" s="42"/>
      <c r="G42" s="40" t="s">
        <v>16</v>
      </c>
      <c r="H42" s="9">
        <f>SUM(H27:H41)</f>
        <v>1449</v>
      </c>
      <c r="J42" s="3" t="s">
        <v>100</v>
      </c>
      <c r="K42" s="3" t="s">
        <v>185</v>
      </c>
      <c r="L42" s="3">
        <v>25</v>
      </c>
    </row>
    <row r="43" spans="2:12" ht="23.25" x14ac:dyDescent="0.35">
      <c r="B43" s="11"/>
      <c r="C43" s="47" t="s">
        <v>226</v>
      </c>
      <c r="D43" s="47">
        <f>D42/26</f>
        <v>41.769230769230766</v>
      </c>
      <c r="F43" s="5"/>
      <c r="G43" s="47" t="s">
        <v>226</v>
      </c>
      <c r="H43" s="47">
        <f>H42/21</f>
        <v>69</v>
      </c>
      <c r="J43" s="3" t="s">
        <v>101</v>
      </c>
      <c r="K43" s="3" t="s">
        <v>187</v>
      </c>
      <c r="L43" s="3">
        <v>18</v>
      </c>
    </row>
    <row r="44" spans="2:12" ht="23.25" x14ac:dyDescent="0.35">
      <c r="B44" s="11"/>
      <c r="C44" s="13"/>
      <c r="D44" s="13"/>
      <c r="F44" s="6"/>
      <c r="J44" s="20" t="s">
        <v>136</v>
      </c>
      <c r="K44" s="3" t="s">
        <v>171</v>
      </c>
      <c r="L44" s="12">
        <v>17</v>
      </c>
    </row>
    <row r="45" spans="2:12" ht="23.25" x14ac:dyDescent="0.35">
      <c r="B45" s="11"/>
      <c r="C45" s="13"/>
      <c r="D45" s="13"/>
      <c r="F45" s="5"/>
      <c r="J45" s="19" t="s">
        <v>169</v>
      </c>
      <c r="K45" s="3" t="s">
        <v>125</v>
      </c>
      <c r="L45" s="12">
        <v>17</v>
      </c>
    </row>
    <row r="46" spans="2:12" ht="18.75" x14ac:dyDescent="0.3">
      <c r="B46" s="11"/>
      <c r="C46" s="13"/>
      <c r="D46" s="13"/>
      <c r="J46" s="41"/>
      <c r="K46" s="43" t="s">
        <v>223</v>
      </c>
      <c r="L46" s="3">
        <v>10</v>
      </c>
    </row>
    <row r="47" spans="2:12" ht="18.75" x14ac:dyDescent="0.3">
      <c r="B47" s="11"/>
      <c r="C47" s="13"/>
      <c r="D47" s="13"/>
      <c r="F47" s="15"/>
      <c r="G47" s="15"/>
      <c r="J47" s="44"/>
      <c r="K47" s="40" t="s">
        <v>16</v>
      </c>
      <c r="L47" s="9">
        <f>SUM(L27:L46)</f>
        <v>2201</v>
      </c>
    </row>
    <row r="48" spans="2:12" ht="18.75" x14ac:dyDescent="0.3">
      <c r="F48" s="15"/>
      <c r="G48" s="15"/>
      <c r="J48" s="36"/>
      <c r="K48" s="47" t="s">
        <v>226</v>
      </c>
      <c r="L48" s="47">
        <f>L47/23</f>
        <v>95.695652173913047</v>
      </c>
    </row>
    <row r="49" spans="2:12" ht="18.75" x14ac:dyDescent="0.3">
      <c r="F49" s="8"/>
      <c r="G49" s="10"/>
    </row>
    <row r="50" spans="2:12" ht="18.75" x14ac:dyDescent="0.3">
      <c r="B50" s="50" t="s">
        <v>52</v>
      </c>
      <c r="C50" s="14" t="s">
        <v>140</v>
      </c>
      <c r="D50" s="14" t="s">
        <v>97</v>
      </c>
      <c r="F50" s="50" t="s">
        <v>61</v>
      </c>
      <c r="G50" s="14" t="s">
        <v>140</v>
      </c>
      <c r="H50" s="14" t="s">
        <v>97</v>
      </c>
      <c r="J50" s="50" t="s">
        <v>66</v>
      </c>
      <c r="K50" s="17" t="s">
        <v>140</v>
      </c>
      <c r="L50" s="14" t="s">
        <v>97</v>
      </c>
    </row>
    <row r="51" spans="2:12" ht="18.75" x14ac:dyDescent="0.3">
      <c r="B51" s="9" t="s">
        <v>0</v>
      </c>
      <c r="C51" s="3" t="s">
        <v>7</v>
      </c>
      <c r="D51" s="9">
        <v>261</v>
      </c>
      <c r="F51" s="45" t="s">
        <v>14</v>
      </c>
      <c r="G51" s="3" t="s">
        <v>36</v>
      </c>
      <c r="H51" s="29">
        <v>407</v>
      </c>
      <c r="J51" s="30" t="s">
        <v>0</v>
      </c>
      <c r="K51" s="3" t="s">
        <v>45</v>
      </c>
      <c r="L51" s="9">
        <v>275</v>
      </c>
    </row>
    <row r="52" spans="2:12" ht="18.75" x14ac:dyDescent="0.3">
      <c r="B52" s="30" t="s">
        <v>1</v>
      </c>
      <c r="C52" s="12" t="s">
        <v>103</v>
      </c>
      <c r="D52" s="9">
        <v>140</v>
      </c>
      <c r="F52" s="9" t="s">
        <v>1</v>
      </c>
      <c r="G52" s="3" t="s">
        <v>34</v>
      </c>
      <c r="H52" s="29">
        <v>130</v>
      </c>
      <c r="J52" s="9" t="s">
        <v>1</v>
      </c>
      <c r="K52" s="3" t="s">
        <v>50</v>
      </c>
      <c r="L52" s="9">
        <v>238</v>
      </c>
    </row>
    <row r="53" spans="2:12" ht="18.75" x14ac:dyDescent="0.3">
      <c r="B53" s="9" t="s">
        <v>2</v>
      </c>
      <c r="C53" s="3" t="s">
        <v>102</v>
      </c>
      <c r="D53" s="9">
        <v>104</v>
      </c>
      <c r="F53" s="9" t="s">
        <v>2</v>
      </c>
      <c r="G53" s="3" t="s">
        <v>32</v>
      </c>
      <c r="H53" s="9">
        <v>129</v>
      </c>
      <c r="J53" s="9" t="s">
        <v>2</v>
      </c>
      <c r="K53" s="3" t="s">
        <v>106</v>
      </c>
      <c r="L53" s="9">
        <v>149</v>
      </c>
    </row>
    <row r="54" spans="2:12" ht="18.75" x14ac:dyDescent="0.3">
      <c r="B54" s="3" t="s">
        <v>3</v>
      </c>
      <c r="C54" s="12" t="s">
        <v>157</v>
      </c>
      <c r="D54" s="12">
        <v>78</v>
      </c>
      <c r="F54" s="3" t="s">
        <v>3</v>
      </c>
      <c r="G54" s="3" t="s">
        <v>159</v>
      </c>
      <c r="H54" s="3">
        <v>124</v>
      </c>
      <c r="J54" s="3" t="s">
        <v>3</v>
      </c>
      <c r="K54" s="3" t="s">
        <v>43</v>
      </c>
      <c r="L54" s="12">
        <v>139</v>
      </c>
    </row>
    <row r="55" spans="2:12" ht="18.75" x14ac:dyDescent="0.3">
      <c r="B55" s="18" t="s">
        <v>4</v>
      </c>
      <c r="C55" s="3" t="s">
        <v>39</v>
      </c>
      <c r="D55" s="12">
        <v>70</v>
      </c>
      <c r="F55" s="3" t="s">
        <v>4</v>
      </c>
      <c r="G55" s="3" t="s">
        <v>235</v>
      </c>
      <c r="H55" s="3">
        <v>100</v>
      </c>
      <c r="J55" s="3" t="s">
        <v>4</v>
      </c>
      <c r="K55" s="3" t="s">
        <v>161</v>
      </c>
      <c r="L55" s="12">
        <v>110</v>
      </c>
    </row>
    <row r="56" spans="2:12" ht="18.75" x14ac:dyDescent="0.3">
      <c r="B56" s="3" t="s">
        <v>5</v>
      </c>
      <c r="C56" s="3" t="s">
        <v>9</v>
      </c>
      <c r="D56" s="3">
        <v>65</v>
      </c>
      <c r="F56" s="3" t="s">
        <v>5</v>
      </c>
      <c r="G56" s="3" t="s">
        <v>38</v>
      </c>
      <c r="H56" s="3">
        <v>92</v>
      </c>
      <c r="J56" s="3" t="s">
        <v>5</v>
      </c>
      <c r="K56" s="3" t="s">
        <v>46</v>
      </c>
      <c r="L56" s="12">
        <v>102</v>
      </c>
    </row>
    <row r="57" spans="2:12" ht="18.75" x14ac:dyDescent="0.3">
      <c r="B57" s="3" t="s">
        <v>6</v>
      </c>
      <c r="C57" s="3" t="s">
        <v>10</v>
      </c>
      <c r="D57" s="3">
        <v>64</v>
      </c>
      <c r="F57" s="3" t="s">
        <v>6</v>
      </c>
      <c r="G57" s="3" t="s">
        <v>37</v>
      </c>
      <c r="H57" s="37">
        <v>82</v>
      </c>
      <c r="J57" s="3" t="s">
        <v>6</v>
      </c>
      <c r="K57" s="3" t="s">
        <v>51</v>
      </c>
      <c r="L57" s="3">
        <v>77</v>
      </c>
    </row>
    <row r="58" spans="2:12" ht="18.75" x14ac:dyDescent="0.3">
      <c r="B58" s="18" t="s">
        <v>15</v>
      </c>
      <c r="C58" s="3" t="s">
        <v>11</v>
      </c>
      <c r="D58" s="3">
        <v>39</v>
      </c>
      <c r="F58" s="3" t="s">
        <v>15</v>
      </c>
      <c r="G58" s="3" t="s">
        <v>40</v>
      </c>
      <c r="H58" s="3">
        <v>80</v>
      </c>
      <c r="J58" s="3" t="s">
        <v>15</v>
      </c>
      <c r="K58" s="3" t="s">
        <v>204</v>
      </c>
      <c r="L58" s="3">
        <v>76</v>
      </c>
    </row>
    <row r="59" spans="2:12" ht="18.75" x14ac:dyDescent="0.3">
      <c r="B59" s="3" t="s">
        <v>26</v>
      </c>
      <c r="C59" s="12" t="s">
        <v>158</v>
      </c>
      <c r="D59" s="12">
        <v>34</v>
      </c>
      <c r="F59" s="3" t="s">
        <v>26</v>
      </c>
      <c r="G59" s="3" t="s">
        <v>41</v>
      </c>
      <c r="H59" s="3">
        <v>73</v>
      </c>
      <c r="J59" s="3" t="s">
        <v>26</v>
      </c>
      <c r="K59" s="3" t="s">
        <v>160</v>
      </c>
      <c r="L59" s="3">
        <v>62</v>
      </c>
    </row>
    <row r="60" spans="2:12" ht="18.75" x14ac:dyDescent="0.3">
      <c r="B60" s="3" t="s">
        <v>27</v>
      </c>
      <c r="C60" s="3" t="s">
        <v>104</v>
      </c>
      <c r="D60" s="3">
        <v>26</v>
      </c>
      <c r="F60" s="3" t="s">
        <v>27</v>
      </c>
      <c r="G60" s="3" t="s">
        <v>202</v>
      </c>
      <c r="H60" s="3">
        <v>72</v>
      </c>
      <c r="J60" s="3" t="s">
        <v>27</v>
      </c>
      <c r="K60" s="3" t="s">
        <v>47</v>
      </c>
      <c r="L60" s="3">
        <v>33</v>
      </c>
    </row>
    <row r="61" spans="2:12" ht="18.75" x14ac:dyDescent="0.3">
      <c r="B61" s="18" t="s">
        <v>28</v>
      </c>
      <c r="C61" s="3" t="s">
        <v>8</v>
      </c>
      <c r="D61" s="3">
        <v>18</v>
      </c>
      <c r="F61" s="3" t="s">
        <v>28</v>
      </c>
      <c r="G61" s="3" t="s">
        <v>33</v>
      </c>
      <c r="H61" s="3">
        <v>56</v>
      </c>
      <c r="J61" s="3" t="s">
        <v>28</v>
      </c>
      <c r="K61" s="3" t="s">
        <v>44</v>
      </c>
      <c r="L61" s="3">
        <v>33</v>
      </c>
    </row>
    <row r="62" spans="2:12" ht="18.75" x14ac:dyDescent="0.3">
      <c r="B62" s="3" t="s">
        <v>29</v>
      </c>
      <c r="C62" s="12" t="s">
        <v>12</v>
      </c>
      <c r="D62" s="12">
        <v>3</v>
      </c>
      <c r="F62" s="3" t="s">
        <v>29</v>
      </c>
      <c r="G62" s="3" t="s">
        <v>200</v>
      </c>
      <c r="H62" s="3">
        <v>52</v>
      </c>
      <c r="J62" s="3" t="s">
        <v>29</v>
      </c>
      <c r="K62" s="3" t="s">
        <v>49</v>
      </c>
      <c r="L62" s="3">
        <v>26</v>
      </c>
    </row>
    <row r="63" spans="2:12" ht="18.75" x14ac:dyDescent="0.3">
      <c r="C63" s="12" t="s">
        <v>17</v>
      </c>
      <c r="D63" s="12">
        <v>40</v>
      </c>
      <c r="F63" s="3" t="s">
        <v>30</v>
      </c>
      <c r="G63" s="3" t="s">
        <v>105</v>
      </c>
      <c r="H63" s="3">
        <v>41</v>
      </c>
      <c r="J63" s="3" t="s">
        <v>30</v>
      </c>
      <c r="K63" s="3" t="s">
        <v>162</v>
      </c>
      <c r="L63" s="3">
        <v>24</v>
      </c>
    </row>
    <row r="64" spans="2:12" ht="18.75" x14ac:dyDescent="0.3">
      <c r="C64" s="9" t="s">
        <v>16</v>
      </c>
      <c r="D64" s="9">
        <f>SUM(D51:D63)</f>
        <v>942</v>
      </c>
      <c r="F64" s="3" t="s">
        <v>98</v>
      </c>
      <c r="G64" s="3" t="s">
        <v>203</v>
      </c>
      <c r="H64" s="3">
        <v>30</v>
      </c>
      <c r="J64" s="19" t="s">
        <v>98</v>
      </c>
      <c r="K64" s="3" t="s">
        <v>48</v>
      </c>
      <c r="L64" s="3">
        <v>9</v>
      </c>
    </row>
    <row r="65" spans="2:12" ht="18.75" x14ac:dyDescent="0.3">
      <c r="C65" s="47" t="s">
        <v>226</v>
      </c>
      <c r="D65" s="47">
        <f>D64/21</f>
        <v>44.857142857142854</v>
      </c>
      <c r="F65" s="3" t="s">
        <v>99</v>
      </c>
      <c r="G65" s="3" t="s">
        <v>142</v>
      </c>
      <c r="H65" s="3">
        <v>22</v>
      </c>
      <c r="J65" s="41"/>
      <c r="K65" s="43" t="s">
        <v>17</v>
      </c>
      <c r="L65" s="3">
        <v>46</v>
      </c>
    </row>
    <row r="66" spans="2:12" ht="18.75" x14ac:dyDescent="0.3">
      <c r="F66" s="3" t="s">
        <v>100</v>
      </c>
      <c r="G66" s="3" t="s">
        <v>35</v>
      </c>
      <c r="H66" s="3">
        <v>22</v>
      </c>
      <c r="J66" s="42"/>
      <c r="K66" s="40" t="s">
        <v>60</v>
      </c>
      <c r="L66" s="9">
        <f>SUM(L51:L65)</f>
        <v>1399</v>
      </c>
    </row>
    <row r="67" spans="2:12" ht="18.75" x14ac:dyDescent="0.3">
      <c r="F67" s="3" t="s">
        <v>101</v>
      </c>
      <c r="G67" s="3" t="s">
        <v>201</v>
      </c>
      <c r="H67" s="3">
        <v>10</v>
      </c>
      <c r="J67" s="11"/>
      <c r="K67" s="47" t="s">
        <v>226</v>
      </c>
      <c r="L67" s="47">
        <f>L66/19</f>
        <v>73.631578947368425</v>
      </c>
    </row>
    <row r="68" spans="2:12" ht="18.75" x14ac:dyDescent="0.3">
      <c r="F68" s="19" t="s">
        <v>136</v>
      </c>
      <c r="G68" s="3" t="s">
        <v>141</v>
      </c>
      <c r="H68" s="3">
        <v>8</v>
      </c>
    </row>
    <row r="69" spans="2:12" ht="18.75" x14ac:dyDescent="0.3">
      <c r="F69" s="41"/>
      <c r="G69" s="43" t="s">
        <v>17</v>
      </c>
      <c r="H69" s="3">
        <v>9</v>
      </c>
    </row>
    <row r="70" spans="2:12" ht="18.75" x14ac:dyDescent="0.3">
      <c r="F70" s="42"/>
      <c r="G70" s="40" t="s">
        <v>60</v>
      </c>
      <c r="H70" s="9">
        <f>SUM(H51:H69)</f>
        <v>1539</v>
      </c>
    </row>
    <row r="71" spans="2:12" ht="18.75" x14ac:dyDescent="0.3">
      <c r="G71" s="47" t="s">
        <v>226</v>
      </c>
      <c r="H71" s="47">
        <f>H70/22</f>
        <v>69.954545454545453</v>
      </c>
    </row>
    <row r="72" spans="2:12" ht="18.75" x14ac:dyDescent="0.3">
      <c r="E72" s="2"/>
    </row>
    <row r="73" spans="2:12" ht="18.75" x14ac:dyDescent="0.3">
      <c r="B73" s="50" t="s">
        <v>64</v>
      </c>
      <c r="C73" s="14" t="s">
        <v>140</v>
      </c>
      <c r="D73" s="14" t="s">
        <v>97</v>
      </c>
      <c r="E73" s="2"/>
      <c r="F73" s="50" t="s">
        <v>74</v>
      </c>
      <c r="G73" s="14" t="s">
        <v>140</v>
      </c>
      <c r="H73" s="14" t="s">
        <v>97</v>
      </c>
      <c r="J73" s="50" t="s">
        <v>79</v>
      </c>
      <c r="K73" s="14" t="s">
        <v>140</v>
      </c>
      <c r="L73" s="14" t="s">
        <v>97</v>
      </c>
    </row>
    <row r="74" spans="2:12" ht="18.75" x14ac:dyDescent="0.3">
      <c r="B74" s="9" t="s">
        <v>14</v>
      </c>
      <c r="C74" s="3" t="s">
        <v>24</v>
      </c>
      <c r="D74" s="9">
        <v>840</v>
      </c>
      <c r="E74" s="2"/>
      <c r="F74" s="9" t="s">
        <v>0</v>
      </c>
      <c r="G74" s="3" t="s">
        <v>59</v>
      </c>
      <c r="H74" s="9">
        <v>200</v>
      </c>
      <c r="J74" s="9" t="s">
        <v>0</v>
      </c>
      <c r="K74" s="3" t="s">
        <v>62</v>
      </c>
      <c r="L74" s="9">
        <v>141</v>
      </c>
    </row>
    <row r="75" spans="2:12" ht="18.75" x14ac:dyDescent="0.3">
      <c r="B75" s="9" t="s">
        <v>1</v>
      </c>
      <c r="C75" s="3" t="s">
        <v>20</v>
      </c>
      <c r="D75" s="9">
        <v>278</v>
      </c>
      <c r="E75" s="2"/>
      <c r="F75" s="21" t="s">
        <v>1</v>
      </c>
      <c r="G75" s="3" t="s">
        <v>207</v>
      </c>
      <c r="H75" s="9">
        <v>181</v>
      </c>
      <c r="J75" s="9" t="s">
        <v>1</v>
      </c>
      <c r="K75" s="3" t="s">
        <v>146</v>
      </c>
      <c r="L75" s="9">
        <v>131</v>
      </c>
    </row>
    <row r="76" spans="2:12" ht="18.75" x14ac:dyDescent="0.3">
      <c r="B76" s="9" t="s">
        <v>2</v>
      </c>
      <c r="C76" s="3" t="s">
        <v>108</v>
      </c>
      <c r="D76" s="9">
        <v>125</v>
      </c>
      <c r="E76" s="2"/>
      <c r="F76" s="9" t="s">
        <v>2</v>
      </c>
      <c r="G76" s="3" t="s">
        <v>54</v>
      </c>
      <c r="H76" s="9">
        <v>124</v>
      </c>
      <c r="J76" s="9" t="s">
        <v>2</v>
      </c>
      <c r="K76" s="3" t="s">
        <v>208</v>
      </c>
      <c r="L76" s="9">
        <v>112</v>
      </c>
    </row>
    <row r="77" spans="2:12" ht="18.75" x14ac:dyDescent="0.3">
      <c r="B77" s="3" t="s">
        <v>3</v>
      </c>
      <c r="C77" s="3" t="s">
        <v>23</v>
      </c>
      <c r="D77" s="3">
        <v>115</v>
      </c>
      <c r="E77" s="2"/>
      <c r="F77" s="3" t="s">
        <v>3</v>
      </c>
      <c r="G77" s="3" t="s">
        <v>53</v>
      </c>
      <c r="H77" s="12">
        <v>118</v>
      </c>
      <c r="J77" s="3" t="s">
        <v>3</v>
      </c>
      <c r="K77" s="3" t="s">
        <v>209</v>
      </c>
      <c r="L77" s="3">
        <v>92</v>
      </c>
    </row>
    <row r="78" spans="2:12" ht="18.75" x14ac:dyDescent="0.3">
      <c r="B78" s="3" t="s">
        <v>4</v>
      </c>
      <c r="C78" s="3" t="s">
        <v>19</v>
      </c>
      <c r="D78" s="3">
        <v>101</v>
      </c>
      <c r="E78" s="2"/>
      <c r="F78" s="3" t="s">
        <v>4</v>
      </c>
      <c r="G78" s="3" t="s">
        <v>206</v>
      </c>
      <c r="H78" s="3">
        <v>59</v>
      </c>
      <c r="J78" s="3" t="s">
        <v>4</v>
      </c>
      <c r="K78" s="3" t="s">
        <v>145</v>
      </c>
      <c r="L78" s="12">
        <v>60</v>
      </c>
    </row>
    <row r="79" spans="2:12" ht="18.75" x14ac:dyDescent="0.3">
      <c r="B79" s="3" t="s">
        <v>5</v>
      </c>
      <c r="C79" s="3" t="s">
        <v>230</v>
      </c>
      <c r="D79" s="3">
        <v>85.5</v>
      </c>
      <c r="E79" s="2"/>
      <c r="F79" s="3" t="s">
        <v>5</v>
      </c>
      <c r="G79" s="3" t="s">
        <v>57</v>
      </c>
      <c r="H79" s="3">
        <v>52</v>
      </c>
      <c r="J79" s="3" t="s">
        <v>5</v>
      </c>
      <c r="K79" s="3" t="s">
        <v>165</v>
      </c>
      <c r="L79" s="12">
        <v>43</v>
      </c>
    </row>
    <row r="80" spans="2:12" ht="18.75" x14ac:dyDescent="0.3">
      <c r="B80" s="3" t="s">
        <v>6</v>
      </c>
      <c r="C80" s="3" t="s">
        <v>18</v>
      </c>
      <c r="D80" s="12">
        <v>84</v>
      </c>
      <c r="E80" s="2"/>
      <c r="F80" s="3" t="s">
        <v>6</v>
      </c>
      <c r="G80" s="3" t="s">
        <v>110</v>
      </c>
      <c r="H80" s="3">
        <v>50</v>
      </c>
      <c r="J80" s="3" t="s">
        <v>6</v>
      </c>
      <c r="K80" s="3" t="s">
        <v>113</v>
      </c>
      <c r="L80" s="3">
        <v>37</v>
      </c>
    </row>
    <row r="81" spans="2:12" ht="18.75" x14ac:dyDescent="0.3">
      <c r="B81" s="3" t="s">
        <v>15</v>
      </c>
      <c r="C81" s="3" t="s">
        <v>205</v>
      </c>
      <c r="D81" s="3">
        <v>77</v>
      </c>
      <c r="E81" s="2"/>
      <c r="F81" s="3" t="s">
        <v>15</v>
      </c>
      <c r="G81" s="3" t="s">
        <v>55</v>
      </c>
      <c r="H81" s="3">
        <v>36</v>
      </c>
      <c r="J81" s="3" t="s">
        <v>15</v>
      </c>
      <c r="K81" s="3" t="s">
        <v>167</v>
      </c>
      <c r="L81" s="3">
        <v>37</v>
      </c>
    </row>
    <row r="82" spans="2:12" ht="18.75" x14ac:dyDescent="0.3">
      <c r="B82" s="3" t="s">
        <v>26</v>
      </c>
      <c r="C82" s="3" t="s">
        <v>107</v>
      </c>
      <c r="D82" s="3">
        <v>70</v>
      </c>
      <c r="E82" s="2"/>
      <c r="F82" s="3" t="s">
        <v>26</v>
      </c>
      <c r="G82" s="3" t="s">
        <v>58</v>
      </c>
      <c r="H82" s="3">
        <v>26</v>
      </c>
      <c r="J82" s="3" t="s">
        <v>26</v>
      </c>
      <c r="K82" s="3" t="s">
        <v>147</v>
      </c>
      <c r="L82" s="12">
        <v>35</v>
      </c>
    </row>
    <row r="83" spans="2:12" ht="18.75" x14ac:dyDescent="0.3">
      <c r="B83" s="3" t="s">
        <v>27</v>
      </c>
      <c r="C83" s="3" t="s">
        <v>21</v>
      </c>
      <c r="D83" s="3">
        <v>58</v>
      </c>
      <c r="E83" s="2"/>
      <c r="F83" s="3" t="s">
        <v>27</v>
      </c>
      <c r="G83" s="3" t="s">
        <v>164</v>
      </c>
      <c r="H83" s="3">
        <v>20</v>
      </c>
      <c r="J83" s="3" t="s">
        <v>27</v>
      </c>
      <c r="K83" s="3" t="s">
        <v>112</v>
      </c>
      <c r="L83" s="3">
        <v>18</v>
      </c>
    </row>
    <row r="84" spans="2:12" ht="18.75" x14ac:dyDescent="0.3">
      <c r="B84" s="3" t="s">
        <v>28</v>
      </c>
      <c r="C84" s="3" t="s">
        <v>144</v>
      </c>
      <c r="D84" s="3">
        <v>50</v>
      </c>
      <c r="E84" s="2"/>
      <c r="F84" s="3" t="s">
        <v>28</v>
      </c>
      <c r="G84" s="3" t="s">
        <v>56</v>
      </c>
      <c r="H84" s="3">
        <v>13</v>
      </c>
      <c r="J84" s="3" t="s">
        <v>28</v>
      </c>
      <c r="K84" s="3" t="s">
        <v>63</v>
      </c>
      <c r="L84" s="3">
        <v>34</v>
      </c>
    </row>
    <row r="85" spans="2:12" ht="18.75" x14ac:dyDescent="0.3">
      <c r="B85" s="3" t="s">
        <v>29</v>
      </c>
      <c r="C85" s="3" t="s">
        <v>25</v>
      </c>
      <c r="D85" s="3">
        <v>47</v>
      </c>
      <c r="E85" s="2"/>
      <c r="F85" s="3" t="s">
        <v>29</v>
      </c>
      <c r="G85" s="3" t="s">
        <v>111</v>
      </c>
      <c r="H85" s="3">
        <v>11</v>
      </c>
      <c r="J85" s="19" t="s">
        <v>29</v>
      </c>
      <c r="K85" s="3" t="s">
        <v>166</v>
      </c>
      <c r="L85" s="3">
        <v>33</v>
      </c>
    </row>
    <row r="86" spans="2:12" ht="18.75" x14ac:dyDescent="0.3">
      <c r="B86" s="3" t="s">
        <v>30</v>
      </c>
      <c r="C86" s="3" t="s">
        <v>22</v>
      </c>
      <c r="D86" s="3">
        <v>31</v>
      </c>
      <c r="F86" s="19" t="s">
        <v>30</v>
      </c>
      <c r="G86" s="3" t="s">
        <v>109</v>
      </c>
      <c r="H86" s="3">
        <v>10</v>
      </c>
      <c r="J86" s="41"/>
      <c r="K86" s="43" t="s">
        <v>17</v>
      </c>
      <c r="L86" s="3">
        <v>11</v>
      </c>
    </row>
    <row r="87" spans="2:12" ht="18.75" x14ac:dyDescent="0.3">
      <c r="B87" s="3" t="s">
        <v>98</v>
      </c>
      <c r="C87" s="3" t="s">
        <v>143</v>
      </c>
      <c r="D87" s="3">
        <v>22</v>
      </c>
      <c r="F87" s="41"/>
      <c r="G87" s="43" t="s">
        <v>17</v>
      </c>
      <c r="H87" s="3">
        <v>99</v>
      </c>
      <c r="J87" s="46"/>
      <c r="K87" s="40" t="s">
        <v>60</v>
      </c>
      <c r="L87" s="9">
        <f>SUM(L74:L86)</f>
        <v>784</v>
      </c>
    </row>
    <row r="88" spans="2:12" ht="18.75" x14ac:dyDescent="0.3">
      <c r="B88" s="19" t="s">
        <v>99</v>
      </c>
      <c r="C88" s="3" t="s">
        <v>163</v>
      </c>
      <c r="D88" s="3">
        <v>22</v>
      </c>
      <c r="F88" s="42"/>
      <c r="G88" s="40" t="s">
        <v>60</v>
      </c>
      <c r="H88" s="9">
        <f>SUM(H74:H87)</f>
        <v>999</v>
      </c>
      <c r="K88" s="47" t="s">
        <v>226</v>
      </c>
      <c r="L88" s="47">
        <f>L87/19</f>
        <v>41.263157894736842</v>
      </c>
    </row>
    <row r="89" spans="2:12" ht="18.75" x14ac:dyDescent="0.3">
      <c r="B89" s="41"/>
      <c r="C89" s="43" t="s">
        <v>17</v>
      </c>
      <c r="D89" s="3">
        <v>8.5</v>
      </c>
      <c r="G89" s="47" t="s">
        <v>226</v>
      </c>
      <c r="H89" s="47">
        <f>H88/22</f>
        <v>45.409090909090907</v>
      </c>
    </row>
    <row r="90" spans="2:12" ht="18.75" x14ac:dyDescent="0.3">
      <c r="B90" s="42"/>
      <c r="C90" s="40" t="s">
        <v>60</v>
      </c>
      <c r="D90" s="9">
        <f>SUM(D74:D89)</f>
        <v>2014</v>
      </c>
    </row>
    <row r="91" spans="2:12" ht="18.75" x14ac:dyDescent="0.3">
      <c r="C91" s="47" t="s">
        <v>226</v>
      </c>
      <c r="D91" s="47">
        <f>D90/18</f>
        <v>111.88888888888889</v>
      </c>
    </row>
    <row r="93" spans="2:12" ht="18.75" x14ac:dyDescent="0.3">
      <c r="B93" s="50" t="s">
        <v>86</v>
      </c>
      <c r="C93" s="14" t="s">
        <v>140</v>
      </c>
      <c r="D93" s="14" t="s">
        <v>97</v>
      </c>
      <c r="F93" s="50" t="s">
        <v>85</v>
      </c>
      <c r="G93" s="14" t="s">
        <v>140</v>
      </c>
      <c r="H93" s="14" t="s">
        <v>97</v>
      </c>
      <c r="J93" s="50" t="s">
        <v>90</v>
      </c>
      <c r="K93" s="14" t="s">
        <v>140</v>
      </c>
      <c r="L93" s="14" t="s">
        <v>97</v>
      </c>
    </row>
    <row r="94" spans="2:12" ht="18.75" x14ac:dyDescent="0.3">
      <c r="B94" s="31" t="s">
        <v>0</v>
      </c>
      <c r="C94" s="3" t="s">
        <v>69</v>
      </c>
      <c r="D94" s="9">
        <v>133</v>
      </c>
      <c r="F94" s="9" t="s">
        <v>0</v>
      </c>
      <c r="G94" s="3" t="s">
        <v>65</v>
      </c>
      <c r="H94" s="9">
        <v>320</v>
      </c>
      <c r="J94" s="9" t="s">
        <v>0</v>
      </c>
      <c r="K94" s="3" t="s">
        <v>84</v>
      </c>
      <c r="L94" s="9">
        <v>243</v>
      </c>
    </row>
    <row r="95" spans="2:12" ht="18.75" x14ac:dyDescent="0.3">
      <c r="B95" s="9" t="s">
        <v>1</v>
      </c>
      <c r="C95" s="3" t="s">
        <v>71</v>
      </c>
      <c r="D95" s="9">
        <v>102</v>
      </c>
      <c r="F95" s="9" t="s">
        <v>1</v>
      </c>
      <c r="G95" s="3" t="s">
        <v>149</v>
      </c>
      <c r="H95" s="9">
        <v>199</v>
      </c>
      <c r="J95" s="9" t="s">
        <v>1</v>
      </c>
      <c r="K95" s="3" t="s">
        <v>78</v>
      </c>
      <c r="L95" s="9">
        <v>80</v>
      </c>
    </row>
    <row r="96" spans="2:12" ht="18.75" x14ac:dyDescent="0.3">
      <c r="B96" s="9" t="s">
        <v>2</v>
      </c>
      <c r="C96" s="3" t="s">
        <v>114</v>
      </c>
      <c r="D96" s="9">
        <v>57</v>
      </c>
      <c r="F96" s="9" t="s">
        <v>2</v>
      </c>
      <c r="G96" s="3" t="s">
        <v>116</v>
      </c>
      <c r="H96" s="9">
        <v>105</v>
      </c>
      <c r="J96" s="9" t="s">
        <v>2</v>
      </c>
      <c r="K96" s="3" t="s">
        <v>151</v>
      </c>
      <c r="L96" s="9">
        <v>67</v>
      </c>
    </row>
    <row r="97" spans="2:12" ht="18.75" x14ac:dyDescent="0.3">
      <c r="B97" s="9" t="s">
        <v>3</v>
      </c>
      <c r="C97" s="3" t="s">
        <v>115</v>
      </c>
      <c r="D97" s="9">
        <v>57</v>
      </c>
      <c r="F97" s="3" t="s">
        <v>3</v>
      </c>
      <c r="G97" s="3" t="s">
        <v>168</v>
      </c>
      <c r="H97" s="12">
        <v>50</v>
      </c>
      <c r="J97" s="3" t="s">
        <v>3</v>
      </c>
      <c r="K97" s="3" t="s">
        <v>216</v>
      </c>
      <c r="L97" s="12">
        <v>57</v>
      </c>
    </row>
    <row r="98" spans="2:12" ht="18.75" x14ac:dyDescent="0.3">
      <c r="B98" s="3" t="s">
        <v>4</v>
      </c>
      <c r="C98" s="3" t="s">
        <v>70</v>
      </c>
      <c r="D98" s="3">
        <v>47</v>
      </c>
      <c r="F98" s="3" t="s">
        <v>4</v>
      </c>
      <c r="G98" s="3" t="s">
        <v>211</v>
      </c>
      <c r="H98" s="3">
        <v>33</v>
      </c>
      <c r="J98" s="3" t="s">
        <v>4</v>
      </c>
      <c r="K98" s="3" t="s">
        <v>76</v>
      </c>
      <c r="L98" s="3">
        <v>39</v>
      </c>
    </row>
    <row r="99" spans="2:12" ht="18.75" x14ac:dyDescent="0.3">
      <c r="B99" s="3" t="s">
        <v>5</v>
      </c>
      <c r="C99" s="3" t="s">
        <v>67</v>
      </c>
      <c r="D99" s="3">
        <v>46</v>
      </c>
      <c r="F99" s="3" t="s">
        <v>5</v>
      </c>
      <c r="G99" s="3" t="s">
        <v>210</v>
      </c>
      <c r="H99" s="3">
        <v>7</v>
      </c>
      <c r="J99" s="3" t="s">
        <v>5</v>
      </c>
      <c r="K99" s="3" t="s">
        <v>75</v>
      </c>
      <c r="L99" s="3">
        <v>36</v>
      </c>
    </row>
    <row r="100" spans="2:12" ht="18.75" x14ac:dyDescent="0.3">
      <c r="B100" s="3" t="s">
        <v>6</v>
      </c>
      <c r="C100" s="3" t="s">
        <v>72</v>
      </c>
      <c r="D100" s="3">
        <v>43</v>
      </c>
      <c r="F100" s="19" t="s">
        <v>6</v>
      </c>
      <c r="G100" s="3" t="s">
        <v>212</v>
      </c>
      <c r="H100" s="3">
        <v>5</v>
      </c>
      <c r="J100" s="3" t="s">
        <v>6</v>
      </c>
      <c r="K100" s="3" t="s">
        <v>83</v>
      </c>
      <c r="L100" s="3">
        <v>33</v>
      </c>
    </row>
    <row r="101" spans="2:12" ht="18.75" x14ac:dyDescent="0.3">
      <c r="B101" s="3" t="s">
        <v>15</v>
      </c>
      <c r="C101" s="3" t="s">
        <v>68</v>
      </c>
      <c r="D101" s="3">
        <v>29</v>
      </c>
      <c r="F101" s="41"/>
      <c r="G101" s="40" t="s">
        <v>150</v>
      </c>
      <c r="H101" s="9">
        <f>SUM(H94:H100)</f>
        <v>719</v>
      </c>
      <c r="J101" s="3" t="s">
        <v>15</v>
      </c>
      <c r="K101" s="3" t="s">
        <v>82</v>
      </c>
      <c r="L101" s="3">
        <v>32</v>
      </c>
    </row>
    <row r="102" spans="2:12" ht="18.75" x14ac:dyDescent="0.3">
      <c r="B102" s="3" t="s">
        <v>26</v>
      </c>
      <c r="C102" s="3" t="s">
        <v>148</v>
      </c>
      <c r="D102" s="3">
        <v>22</v>
      </c>
      <c r="F102" s="2"/>
      <c r="G102" s="47" t="s">
        <v>226</v>
      </c>
      <c r="H102" s="47">
        <f>H101/15</f>
        <v>47.93333333333333</v>
      </c>
      <c r="J102" s="3" t="s">
        <v>26</v>
      </c>
      <c r="K102" s="3" t="s">
        <v>80</v>
      </c>
      <c r="L102" s="3">
        <v>29</v>
      </c>
    </row>
    <row r="103" spans="2:12" ht="18.75" x14ac:dyDescent="0.3">
      <c r="B103" s="19" t="s">
        <v>27</v>
      </c>
      <c r="C103" s="3" t="s">
        <v>73</v>
      </c>
      <c r="D103" s="3">
        <v>7</v>
      </c>
      <c r="F103" s="2"/>
      <c r="G103" s="2"/>
      <c r="H103" s="2"/>
      <c r="J103" s="3" t="s">
        <v>27</v>
      </c>
      <c r="K103" s="3" t="s">
        <v>170</v>
      </c>
      <c r="L103" s="3">
        <v>21</v>
      </c>
    </row>
    <row r="104" spans="2:12" ht="18.75" x14ac:dyDescent="0.3">
      <c r="B104" s="41"/>
      <c r="C104" s="40" t="s">
        <v>60</v>
      </c>
      <c r="D104" s="9">
        <f>SUM(D94:D103)</f>
        <v>543</v>
      </c>
      <c r="J104" s="3" t="s">
        <v>28</v>
      </c>
      <c r="K104" s="3" t="s">
        <v>77</v>
      </c>
      <c r="L104" s="3">
        <v>19</v>
      </c>
    </row>
    <row r="105" spans="2:12" ht="18.75" x14ac:dyDescent="0.3">
      <c r="C105" s="47" t="s">
        <v>226</v>
      </c>
      <c r="D105" s="47">
        <f>D104/19</f>
        <v>28.578947368421051</v>
      </c>
      <c r="J105" s="19" t="s">
        <v>29</v>
      </c>
      <c r="K105" s="3" t="s">
        <v>81</v>
      </c>
      <c r="L105" s="3">
        <v>13</v>
      </c>
    </row>
    <row r="106" spans="2:12" ht="18.75" x14ac:dyDescent="0.3">
      <c r="J106" s="3" t="s">
        <v>30</v>
      </c>
      <c r="K106" s="3" t="s">
        <v>215</v>
      </c>
      <c r="L106" s="3">
        <v>3</v>
      </c>
    </row>
    <row r="107" spans="2:12" ht="18.75" x14ac:dyDescent="0.3">
      <c r="K107" s="9" t="s">
        <v>60</v>
      </c>
      <c r="L107" s="9">
        <f>SUM(L94:L106)</f>
        <v>672</v>
      </c>
    </row>
    <row r="108" spans="2:12" ht="18.75" x14ac:dyDescent="0.3">
      <c r="K108" s="47" t="s">
        <v>226</v>
      </c>
      <c r="L108" s="47">
        <f>L107/30</f>
        <v>22.4</v>
      </c>
    </row>
    <row r="110" spans="2:12" ht="18.75" x14ac:dyDescent="0.3">
      <c r="B110" s="50" t="s">
        <v>93</v>
      </c>
      <c r="C110" s="14" t="s">
        <v>140</v>
      </c>
      <c r="D110" s="14" t="s">
        <v>97</v>
      </c>
      <c r="F110" s="50" t="s">
        <v>174</v>
      </c>
      <c r="G110" s="14" t="s">
        <v>140</v>
      </c>
      <c r="H110" s="14" t="s">
        <v>97</v>
      </c>
      <c r="J110" s="50" t="s">
        <v>95</v>
      </c>
      <c r="K110" s="16" t="s">
        <v>140</v>
      </c>
      <c r="L110" s="14" t="s">
        <v>97</v>
      </c>
    </row>
    <row r="111" spans="2:12" ht="18.75" x14ac:dyDescent="0.3">
      <c r="B111" s="9" t="s">
        <v>0</v>
      </c>
      <c r="C111" s="3" t="s">
        <v>87</v>
      </c>
      <c r="D111" s="9">
        <v>137</v>
      </c>
      <c r="F111" s="9" t="s">
        <v>0</v>
      </c>
      <c r="G111" s="3" t="s">
        <v>231</v>
      </c>
      <c r="H111" s="9">
        <v>192</v>
      </c>
      <c r="J111" s="9" t="s">
        <v>0</v>
      </c>
      <c r="K111" s="3" t="s">
        <v>91</v>
      </c>
      <c r="L111" s="9">
        <v>157</v>
      </c>
    </row>
    <row r="112" spans="2:12" ht="18.75" x14ac:dyDescent="0.3">
      <c r="B112" s="9" t="s">
        <v>1</v>
      </c>
      <c r="C112" s="3" t="s">
        <v>89</v>
      </c>
      <c r="D112" s="9">
        <v>54</v>
      </c>
      <c r="F112" s="9" t="s">
        <v>1</v>
      </c>
      <c r="G112" s="3" t="s">
        <v>88</v>
      </c>
      <c r="H112" s="9">
        <v>152</v>
      </c>
      <c r="J112" s="9" t="s">
        <v>1</v>
      </c>
      <c r="K112" s="3" t="s">
        <v>154</v>
      </c>
      <c r="L112" s="9">
        <v>134</v>
      </c>
    </row>
    <row r="113" spans="2:12" ht="18.75" x14ac:dyDescent="0.3">
      <c r="B113" s="9" t="s">
        <v>2</v>
      </c>
      <c r="C113" s="3" t="s">
        <v>117</v>
      </c>
      <c r="D113" s="9">
        <v>41</v>
      </c>
      <c r="F113" s="9" t="s">
        <v>2</v>
      </c>
      <c r="G113" s="3" t="s">
        <v>153</v>
      </c>
      <c r="H113" s="9">
        <v>53</v>
      </c>
      <c r="J113" s="9" t="s">
        <v>2</v>
      </c>
      <c r="K113" s="3" t="s">
        <v>118</v>
      </c>
      <c r="L113" s="9">
        <v>105</v>
      </c>
    </row>
    <row r="114" spans="2:12" ht="18.75" x14ac:dyDescent="0.3">
      <c r="B114" s="3" t="s">
        <v>3</v>
      </c>
      <c r="C114" s="3" t="s">
        <v>214</v>
      </c>
      <c r="D114" s="3">
        <v>34</v>
      </c>
      <c r="F114" s="3" t="s">
        <v>3</v>
      </c>
      <c r="G114" s="3" t="s">
        <v>175</v>
      </c>
      <c r="H114" s="12">
        <v>48</v>
      </c>
      <c r="J114" s="3" t="s">
        <v>3</v>
      </c>
      <c r="K114" s="3" t="s">
        <v>234</v>
      </c>
      <c r="L114" s="3">
        <v>100</v>
      </c>
    </row>
    <row r="115" spans="2:12" ht="18.75" x14ac:dyDescent="0.3">
      <c r="B115" s="3" t="s">
        <v>4</v>
      </c>
      <c r="C115" s="3" t="s">
        <v>172</v>
      </c>
      <c r="D115" s="3">
        <v>18</v>
      </c>
      <c r="F115" s="3" t="s">
        <v>4</v>
      </c>
      <c r="G115" s="3" t="s">
        <v>178</v>
      </c>
      <c r="H115" s="12">
        <v>44</v>
      </c>
      <c r="J115" s="3" t="s">
        <v>4</v>
      </c>
      <c r="K115" s="3" t="s">
        <v>219</v>
      </c>
      <c r="L115" s="3">
        <v>85</v>
      </c>
    </row>
    <row r="116" spans="2:12" ht="18.75" x14ac:dyDescent="0.3">
      <c r="B116" s="3" t="s">
        <v>5</v>
      </c>
      <c r="C116" s="3" t="s">
        <v>233</v>
      </c>
      <c r="D116" s="3">
        <v>10</v>
      </c>
      <c r="F116" s="3" t="s">
        <v>5</v>
      </c>
      <c r="G116" s="3" t="s">
        <v>217</v>
      </c>
      <c r="H116" s="12">
        <v>33</v>
      </c>
      <c r="J116" s="3" t="s">
        <v>5</v>
      </c>
      <c r="K116" s="3" t="s">
        <v>179</v>
      </c>
      <c r="L116" s="3">
        <v>71</v>
      </c>
    </row>
    <row r="117" spans="2:12" ht="18.75" x14ac:dyDescent="0.3">
      <c r="B117" s="3" t="s">
        <v>6</v>
      </c>
      <c r="C117" s="3" t="s">
        <v>213</v>
      </c>
      <c r="D117" s="3">
        <v>9</v>
      </c>
      <c r="F117" s="3" t="s">
        <v>6</v>
      </c>
      <c r="G117" s="3" t="s">
        <v>22</v>
      </c>
      <c r="H117" s="3">
        <v>31</v>
      </c>
      <c r="J117" s="3" t="s">
        <v>6</v>
      </c>
      <c r="K117" s="3" t="s">
        <v>92</v>
      </c>
      <c r="L117" s="3">
        <v>33</v>
      </c>
    </row>
    <row r="118" spans="2:12" ht="18.75" x14ac:dyDescent="0.3">
      <c r="B118" s="19" t="s">
        <v>15</v>
      </c>
      <c r="C118" s="3" t="s">
        <v>173</v>
      </c>
      <c r="D118" s="12">
        <v>7</v>
      </c>
      <c r="F118" s="3" t="s">
        <v>15</v>
      </c>
      <c r="G118" s="3" t="s">
        <v>152</v>
      </c>
      <c r="H118" s="3">
        <v>24</v>
      </c>
      <c r="J118" s="3" t="s">
        <v>15</v>
      </c>
      <c r="K118" s="3" t="s">
        <v>218</v>
      </c>
      <c r="L118" s="12">
        <v>22</v>
      </c>
    </row>
    <row r="119" spans="2:12" ht="18.75" x14ac:dyDescent="0.3">
      <c r="B119" s="41"/>
      <c r="C119" s="43" t="s">
        <v>17</v>
      </c>
      <c r="D119" s="3">
        <v>5</v>
      </c>
      <c r="F119" s="3" t="s">
        <v>26</v>
      </c>
      <c r="G119" s="3" t="s">
        <v>177</v>
      </c>
      <c r="H119" s="3">
        <v>17</v>
      </c>
      <c r="J119" s="3" t="s">
        <v>26</v>
      </c>
      <c r="K119" s="3" t="s">
        <v>232</v>
      </c>
      <c r="L119" s="3">
        <v>10</v>
      </c>
    </row>
    <row r="120" spans="2:12" ht="18.75" x14ac:dyDescent="0.3">
      <c r="B120" s="42"/>
      <c r="C120" s="40" t="s">
        <v>60</v>
      </c>
      <c r="D120" s="9">
        <f>SUM(D110:D119)</f>
        <v>315</v>
      </c>
      <c r="F120" s="19" t="s">
        <v>27</v>
      </c>
      <c r="G120" s="3" t="s">
        <v>176</v>
      </c>
      <c r="H120" s="3">
        <v>13</v>
      </c>
      <c r="K120" s="9" t="s">
        <v>16</v>
      </c>
      <c r="L120" s="9">
        <f>SUM(L111:L119)</f>
        <v>717</v>
      </c>
    </row>
    <row r="121" spans="2:12" ht="18.75" x14ac:dyDescent="0.3">
      <c r="C121" s="47" t="s">
        <v>226</v>
      </c>
      <c r="D121" s="47">
        <f>D120/18</f>
        <v>17.5</v>
      </c>
      <c r="F121" s="41"/>
      <c r="G121" s="43" t="s">
        <v>17</v>
      </c>
      <c r="H121" s="3">
        <v>10</v>
      </c>
      <c r="K121" s="47" t="s">
        <v>226</v>
      </c>
      <c r="L121" s="47">
        <f>L120/27</f>
        <v>26.555555555555557</v>
      </c>
    </row>
    <row r="122" spans="2:12" ht="18.75" x14ac:dyDescent="0.3">
      <c r="F122" s="42"/>
      <c r="G122" s="40" t="s">
        <v>16</v>
      </c>
      <c r="H122" s="9">
        <f>SUM(H111:H121)</f>
        <v>617</v>
      </c>
    </row>
    <row r="123" spans="2:12" ht="18.75" x14ac:dyDescent="0.3">
      <c r="G123" s="47" t="s">
        <v>226</v>
      </c>
      <c r="H123" s="47">
        <f>H122/17</f>
        <v>36.294117647058826</v>
      </c>
    </row>
  </sheetData>
  <sortState ref="D4:E19">
    <sortCondition descending="1" ref="E4:E19"/>
  </sortState>
  <mergeCells count="2">
    <mergeCell ref="B2:D2"/>
    <mergeCell ref="B24:G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sběr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ZSLUTIN2</dc:creator>
  <cp:lastModifiedBy>NTBZS</cp:lastModifiedBy>
  <cp:lastPrinted>2012-10-21T17:34:30Z</cp:lastPrinted>
  <dcterms:created xsi:type="dcterms:W3CDTF">2011-04-16T17:59:42Z</dcterms:created>
  <dcterms:modified xsi:type="dcterms:W3CDTF">2013-05-04T20:03:49Z</dcterms:modified>
</cp:coreProperties>
</file>